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<sst xmlns="http://schemas.openxmlformats.org/spreadsheetml/2006/main" count="693" uniqueCount="360">
  <si>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</si>
  <si>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</si>
  <si>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</si>
  <si>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</si>
  <si>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</si>
  <si>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</si>
  <si>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</si>
  <si>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</si>
  <si>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</si>
  <si>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</si>
  <si>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</si>
  <si>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</si>
  <si>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</si>
  <si>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</si>
  <si>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</si>
  <si>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</si>
  <si>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</si>
  <si>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</si>
  <si>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</si>
  <si>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</si>
  <si>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</si>
  <si>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</si>
  <si>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</si>
  <si>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</si>
  <si>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</si>
  <si>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</si>
  <si>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</si>
  <si>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</si>
  <si>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</si>
  <si>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</si>
  <si>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</si>
  <si>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</si>
  <si>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</si>
  <si>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</si>
  <si>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</si>
  <si>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</si>
  <si>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</si>
  <si>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</si>
  <si>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</si>
  <si>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</si>
  <si>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</si>
  <si>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</si>
  <si>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</si>
  <si>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</si>
  <si>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</si>
  <si>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</si>
  <si>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</si>
  <si>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</si>
  <si>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</si>
  <si>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</si>
  <si>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</si>
  <si>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</si>
  <si>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</si>
  <si>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</si>
  <si>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</si>
  <si>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</si>
  <si>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</si>
  <si>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</si>
  <si>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</si>
  <si>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</si>
  <si>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</si>
  <si>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</si>
  <si>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</si>
  <si>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</si>
  <si>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</si>
  <si>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</si>
  <si>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</si>
  <si>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</si>
  <si>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</si>
  <si>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</si>
  <si>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</si>
  <si>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</si>
  <si>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</si>
  <si>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</si>
  <si>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</si>
  <si>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</si>
  <si>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</si>
  <si>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</si>
  <si>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</si>
  <si>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</si>
  <si>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</si>
  <si>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</si>
  <si>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</si>
  <si>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</si>
  <si>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</si>
  <si>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</si>
  <si>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</si>
  <si>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</si>
  <si>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</si>
  <si>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</si>
  <si>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</si>
  <si>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</si>
  <si>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</si>
  <si>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</si>
  <si>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</si>
  <si>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</si>
  <si>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</si>
  <si>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</si>
  <si>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</si>
  <si>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</si>
  <si>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</si>
  <si>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</si>
  <si>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</si>
  <si>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</si>
  <si>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</si>
  <si>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</si>
  <si>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</si>
  <si>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</si>
  <si>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</si>
  <si>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</si>
  <si>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</si>
  <si>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</si>
  <si>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</si>
  <si>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</si>
  <si>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</si>
  <si>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</si>
  <si>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</si>
  <si>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</si>
  <si>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</si>
  <si>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</si>
  <si>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</si>
  <si>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</si>
  <si>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</si>
  <si>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</si>
  <si>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</si>
  <si>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</si>
  <si>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</si>
  <si>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</si>
  <si>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</si>
  <si>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</si>
  <si>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</si>
  <si>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</si>
  <si>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</si>
  <si>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</si>
  <si>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</si>
  <si>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</si>
  <si>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</si>
  <si>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</si>
  <si>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</si>
  <si>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</si>
  <si>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</si>
  <si>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</si>
  <si>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</si>
  <si>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</si>
  <si>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</si>
  <si>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</si>
  <si>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</si>
  <si>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</si>
  <si>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</si>
  <si>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</si>
  <si>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</si>
  <si>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</si>
  <si>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</si>
  <si>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</si>
  <si>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</si>
  <si>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</si>
  <si>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</si>
  <si>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</si>
  <si>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</si>
  <si>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</si>
  <si>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</si>
  <si>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</si>
  <si>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</si>
  <si>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</si>
  <si>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</si>
  <si>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</si>
  <si>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</si>
  <si>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</si>
  <si>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</si>
  <si>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</si>
  <si>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</si>
  <si>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</si>
  <si>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</si>
  <si>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</si>
  <si>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</si>
  <si>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</si>
  <si>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</si>
  <si>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</si>
  <si>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</si>
  <si>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</si>
  <si>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</si>
  <si>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</si>
  <si>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</si>
  <si>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</si>
  <si>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</si>
  <si>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</si>
  <si>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</si>
  <si>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</si>
  <si>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</si>
  <si>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</si>
  <si>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</si>
  <si>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</si>
  <si>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</si>
  <si>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</si>
  <si>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</si>
  <si>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</si>
  <si>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</si>
  <si>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</si>
  <si>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</si>
  <si>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</si>
  <si>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</si>
  <si>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</si>
  <si>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</si>
  <si>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</si>
  <si>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</si>
  <si>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</si>
  <si>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</si>
  <si>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</si>
  <si>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</si>
  <si>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</si>
  <si>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</si>
  <si>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</si>
  <si>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</si>
  <si>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</si>
  <si>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</si>
  <si>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</si>
  <si>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</si>
  <si>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</si>
  <si>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</si>
  <si>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</si>
  <si>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</si>
  <si>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</si>
  <si>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</si>
  <si>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</si>
  <si>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</si>
  <si>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</si>
  <si>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</si>
  <si>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</si>
  <si>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</si>
  <si>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</si>
  <si>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</si>
  <si>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</si>
  <si>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</si>
  <si>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</si>
  <si>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</si>
  <si>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</si>
  <si>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</si>
  <si>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</si>
  <si>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</si>
  <si>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</si>
  <si>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</si>
  <si>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</si>
  <si>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</si>
  <si>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</si>
  <si>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</si>
  <si>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</si>
  <si>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</si>
  <si>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</si>
  <si>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</si>
  <si>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</si>
  <si>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</si>
  <si>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</si>
  <si>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</si>
  <si>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</si>
  <si>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</si>
  <si>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</si>
  <si>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</si>
  <si>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</si>
  <si>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</si>
  <si>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</si>
  <si>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</si>
  <si>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</si>
  <si>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</si>
  <si>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</si>
  <si>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</si>
  <si>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</si>
  <si>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</si>
  <si>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</si>
  <si>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</si>
  <si>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</si>
  <si>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</si>
  <si>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</si>
  <si>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</si>
  <si>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</si>
  <si>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</si>
  <si>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</si>
  <si>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</si>
  <si>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</si>
  <si>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</si>
  <si>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</si>
  <si>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</si>
  <si>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</si>
  <si>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</si>
  <si>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</si>
  <si>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</si>
  <si>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</si>
  <si>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</si>
  <si>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</si>
  <si>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</si>
  <si>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</si>
  <si>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</si>
  <si>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</si>
  <si>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</si>
  <si>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</si>
  <si>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</si>
  <si>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</si>
  <si>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</si>
  <si>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</si>
  <si>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</si>
  <si>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</si>
  <si>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</si>
  <si>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</si>
  <si>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</si>
  <si>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</si>
  <si>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</si>
  <si>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</si>
  <si>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</si>
  <si>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</si>
  <si>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</si>
  <si>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</si>
  <si>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</si>
  <si>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</si>
  <si>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</si>
  <si>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</si>
  <si>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</si>
  <si>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</si>
  <si>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</si>
  <si>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</si>
  <si>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</si>
  <si>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</si>
  <si>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</si>
  <si>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</si>
  <si>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</si>
  <si>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</si>
  <si>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</si>
  <si>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</si>
  <si>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</si>
  <si>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</si>
  <si>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</si>
  <si>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</si>
  <si>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</si>
  <si>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</si>
  <si>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</si>
  <si>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</si>
  <si>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</si>
  <si>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</si>
  <si>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</si>
  <si>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</si>
  <si>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</si>
  <si>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</si>
  <si>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</si>
  <si>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</si>
  <si>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</si>
  <si>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</si>
  <si>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</si>
  <si>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</si>
  <si>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</si>
  <si>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</si>
  <si>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</si>
  <si>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</si>
  <si>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</si>
  <si>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</si>
  <si>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</si>
  <si>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</si>
  <si>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</si>
  <si>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</si>
  <si>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</si>
  <si>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</si>
  <si>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"17" лютого  2021 р</t>
  </si>
  <si>
    <r>
      <t>"</t>
    </r>
    <r>
      <rPr>
        <u val="single"/>
        <sz val="20"/>
        <rFont val="Arial Cyr"/>
        <family val="0"/>
      </rPr>
      <t xml:space="preserve">    16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</si>
</sst>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3.emf" /><Relationship Id="rId3" Type="http://schemas.openxmlformats.org/officeDocument/2006/relationships/image" Target="../media/image19.emf" /><Relationship Id="rId4" Type="http://schemas.openxmlformats.org/officeDocument/2006/relationships/image" Target="../media/image22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image" Target="../media/image31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21.emf" /><Relationship Id="rId17" Type="http://schemas.openxmlformats.org/officeDocument/2006/relationships/image" Target="../media/image30.emf" /><Relationship Id="rId18" Type="http://schemas.openxmlformats.org/officeDocument/2006/relationships/image" Target="../media/image20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15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74.52167400000002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119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306</v>
      </c>
      <c r="P21" s="67" t="s">
        <v>136</v>
      </c>
      <c r="Q21" s="70" t="s">
        <v>346</v>
      </c>
      <c r="R21" s="67" t="s">
        <v>307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356</v>
      </c>
      <c r="Y21" s="84"/>
      <c r="Z21" s="70" t="s">
        <v>82</v>
      </c>
      <c r="AA21" s="67" t="s">
        <v>240</v>
      </c>
      <c r="AB21" s="67" t="s">
        <v>339</v>
      </c>
      <c r="AC21" s="67" t="s">
        <v>105</v>
      </c>
      <c r="AD21" s="67" t="s">
        <v>10</v>
      </c>
      <c r="AE21" s="67" t="s">
        <v>108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>
        <f>IF(обед3="хліб житній",DU2,(IF(обед3="хліб пшеничний",DT2,(VLOOKUP(обед3,таб,67,FALSE)))))</f>
        <v>40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75</v>
      </c>
      <c r="AC24" s="40">
        <f>IF(ужин4="хліб житній",DW2,(IF(ужин4="хліб пшеничний",DV2,(VLOOKUP(ужин4,таб,67,FALSE)))))</f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0.152</v>
      </c>
      <c r="AJ37" s="162"/>
      <c r="AK37" s="154">
        <f>SUM(G38:AG38)</f>
        <v>2.28</v>
      </c>
      <c r="AL37" s="154"/>
      <c r="AM37" s="213">
        <f>IF(AK37=0,0,AX117)</f>
        <v>57.16</v>
      </c>
      <c r="AN37" s="155">
        <f>AK37*AM37</f>
        <v>130.32479999999998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2.28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f>VLOOKUP(обед2,таб,10,FALSE)</f>
        <v>7.5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0.0445</v>
      </c>
      <c r="AJ41" s="162"/>
      <c r="AK41" s="154">
        <f>SUM(G42:AG42)</f>
        <v>0.6675</v>
      </c>
      <c r="AL41" s="154"/>
      <c r="AM41" s="213">
        <f>IF(AK41=0,0,AZ117)</f>
        <v>165.332</v>
      </c>
      <c r="AN41" s="155">
        <f>AK41*AM41</f>
        <v>110.35910999999999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0.075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0.1125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0.105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4</v>
      </c>
      <c r="P47" s="28">
        <f>VLOOKUP(обед2,таб,13,FALSE)</f>
        <v>0</v>
      </c>
      <c r="Q47" s="29">
        <f>VLOOKUP(обед3,таб,13,FALSE)</f>
        <v>0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</v>
      </c>
      <c r="AJ47" s="162"/>
      <c r="AK47" s="154">
        <f>SUM(G48:AG48)</f>
        <v>0.21</v>
      </c>
      <c r="AL47" s="154"/>
      <c r="AM47" s="213">
        <f>IF(AK47=0,0,BC117)</f>
        <v>44</v>
      </c>
      <c r="AN47" s="155">
        <f>AK47*AM47</f>
        <v>9.24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</c>
      <c r="Q48" s="47">
        <f t="shared" si="36"/>
      </c>
      <c r="R48" s="46">
        <f t="shared" si="36"/>
        <v>0.03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0.06</v>
      </c>
      <c r="AB48" s="46">
        <f t="shared" si="37"/>
        <v>0.03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0.23700000000000002</v>
      </c>
      <c r="AJ49" s="162"/>
      <c r="AK49" s="154">
        <f>SUM(G50:AG50)</f>
        <v>3.555</v>
      </c>
      <c r="AL49" s="154"/>
      <c r="AM49" s="213">
        <f>IF(AK49=0,0,BD117)</f>
        <v>18.8</v>
      </c>
      <c r="AN49" s="155">
        <f>AK49*AM49</f>
        <v>66.834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2.055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</v>
      </c>
      <c r="AL55" s="154"/>
      <c r="AM55" s="21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0.094</v>
      </c>
      <c r="AJ57" s="162"/>
      <c r="AK57" s="154">
        <f>SUM(G58:AG58)</f>
        <v>1.41</v>
      </c>
      <c r="AL57" s="154"/>
      <c r="AM57" s="213">
        <f>IF(AK57=0,0,BH117)</f>
        <v>53.6</v>
      </c>
      <c r="AN57" s="155">
        <f>AK57*AM57</f>
        <v>75.576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1.41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0.225</v>
      </c>
      <c r="AL59" s="154"/>
      <c r="AM59" s="21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</v>
      </c>
      <c r="AJ61" s="162"/>
      <c r="AK61" s="160">
        <f>SUM(G62:AG62)</f>
        <v>15</v>
      </c>
      <c r="AL61" s="160"/>
      <c r="AM61" s="213">
        <f>IF(AK61=0,0,BJ117)</f>
        <v>2.7</v>
      </c>
      <c r="AN61" s="155">
        <f>AK61*AM61</f>
        <v>40.5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0.20800000000000002</v>
      </c>
      <c r="AJ63" s="162"/>
      <c r="AK63" s="154">
        <f>SUM(G64:AG64)</f>
        <v>3.12</v>
      </c>
      <c r="AL63" s="154"/>
      <c r="AM63" s="213">
        <f>IF(AK63=0,0,BK117)</f>
        <v>33.02</v>
      </c>
      <c r="AN63" s="155">
        <f>AK63*AM63</f>
        <v>103.02240000000002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0.005</v>
      </c>
      <c r="AJ65" s="162"/>
      <c r="AK65" s="154">
        <f>SUM(G66:AG66)</f>
        <v>0.075</v>
      </c>
      <c r="AL65" s="154"/>
      <c r="AM65" s="213">
        <f>IF(AK65=0,0,BL117)</f>
        <v>11.4</v>
      </c>
      <c r="AN65" s="155">
        <f>AK65*AM65</f>
        <v>0.855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v>25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0.025</v>
      </c>
      <c r="AJ69" s="162"/>
      <c r="AK69" s="154">
        <f>SUM(G70:AG70)</f>
        <v>0.375</v>
      </c>
      <c r="AL69" s="154"/>
      <c r="AM69" s="213">
        <f>IF(AK69=0,0,BN117)</f>
        <v>36.7</v>
      </c>
      <c r="AN69" s="155">
        <f>AK69*AM69</f>
        <v>13.762500000000001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  <v>0.375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0.007</v>
      </c>
      <c r="AJ71" s="162"/>
      <c r="AK71" s="154">
        <f>SUM(G72:AG72)</f>
        <v>0.105</v>
      </c>
      <c r="AL71" s="154"/>
      <c r="AM71" s="213">
        <f>IF(AK71=0,0,BO117)</f>
        <v>16.1</v>
      </c>
      <c r="AN71" s="155">
        <f>AK71*AM71</f>
        <v>1.6905000000000001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0.105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12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0.012</v>
      </c>
      <c r="AJ83" s="162"/>
      <c r="AK83" s="154">
        <f>SUM(G84:AG84)</f>
        <v>0.18</v>
      </c>
      <c r="AL83" s="154"/>
      <c r="AM83" s="213">
        <f>IF(AK83=0,0,BR117)</f>
        <v>24.1</v>
      </c>
      <c r="AN83" s="155">
        <f>AK83*AM83</f>
        <v>4.338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  <v>0.18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52.5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0.0525</v>
      </c>
      <c r="AJ85" s="162"/>
      <c r="AK85" s="154">
        <f>SUM(G86:AG86)</f>
        <v>0.7875</v>
      </c>
      <c r="AL85" s="154"/>
      <c r="AM85" s="213">
        <f>IF(AK85=0,0,BS117)</f>
        <v>17</v>
      </c>
      <c r="AN85" s="155">
        <f>AK85*AM85</f>
        <v>13.3875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  <v>0.7875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0.05999999999999999</v>
      </c>
      <c r="AJ97" s="162"/>
      <c r="AK97" s="154">
        <f>SUM(G98:AG98)</f>
        <v>0.8999999999999999</v>
      </c>
      <c r="AL97" s="154"/>
      <c r="AM97" s="213">
        <f>IF(AK97=0,0,BW117)</f>
        <v>21</v>
      </c>
      <c r="AN97" s="155">
        <f>AK97*AM97</f>
        <v>18.9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0.15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</v>
      </c>
      <c r="AL107" s="154"/>
      <c r="AM107" s="213">
        <f>IF(AK107=0,0,CB117)</f>
        <v>62</v>
      </c>
      <c r="AN107" s="155">
        <f>AK107*AM107</f>
        <v>18.599999999999998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2.7</v>
      </c>
      <c r="AL111" s="154"/>
      <c r="AM111" s="21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0.6</v>
      </c>
      <c r="AJ115" s="162"/>
      <c r="AK115" s="154">
        <f>SUM(G116:AG116)</f>
        <v>9</v>
      </c>
      <c r="AL115" s="154"/>
      <c r="AM115" s="213">
        <f>IF(AK115=0,0,CF117)</f>
        <v>16.8</v>
      </c>
      <c r="AN115" s="155">
        <f>AK115*AM115</f>
        <v>151.20000000000002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4.5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0.292</v>
      </c>
      <c r="AJ125" s="162"/>
      <c r="AK125" s="154">
        <f>SUM(G126:AG126)</f>
        <v>4.38</v>
      </c>
      <c r="AL125" s="154"/>
      <c r="AM125" s="213">
        <f>IF(AK125=0,0,CG117)</f>
        <v>13.1</v>
      </c>
      <c r="AN125" s="155">
        <f>AK125*AM125</f>
        <v>57.378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1.275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3.105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84.4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0.0844</v>
      </c>
      <c r="AJ127" s="162"/>
      <c r="AK127" s="154">
        <f>SUM(G128:AG128)</f>
        <v>1.266</v>
      </c>
      <c r="AL127" s="154"/>
      <c r="AM127" s="213">
        <f>IF(AK127=0,0,CH117)</f>
        <v>4.25</v>
      </c>
      <c r="AN127" s="155">
        <f>AK127*AM127</f>
        <v>5.3805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1.266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17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0.035</v>
      </c>
      <c r="AJ129" s="162"/>
      <c r="AK129" s="154">
        <f>SUM(G130:AG130)</f>
        <v>0.525</v>
      </c>
      <c r="AL129" s="154"/>
      <c r="AM129" s="213">
        <f>IF(AK129=0,0,CI117)</f>
        <v>5.9</v>
      </c>
      <c r="AN129" s="155">
        <f>AK129*AM129</f>
        <v>3.0975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0.255</v>
      </c>
      <c r="P130" s="45">
        <f t="shared" si="156"/>
      </c>
      <c r="Q130" s="49">
        <f t="shared" si="156"/>
      </c>
      <c r="R130" s="45">
        <f t="shared" si="156"/>
        <v>0.27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18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0.018000000000000002</v>
      </c>
      <c r="AJ131" s="162"/>
      <c r="AK131" s="154">
        <f>SUM(G132:AG132)</f>
        <v>0.27</v>
      </c>
      <c r="AL131" s="154"/>
      <c r="AM131" s="213">
        <f>IF(AK131=0,0,CJ117)</f>
        <v>7.8</v>
      </c>
      <c r="AN131" s="155">
        <f>AK131*AM131</f>
        <v>2.106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0.10099999999999999</v>
      </c>
      <c r="AJ135" s="162"/>
      <c r="AK135" s="154">
        <f>SUM(G136:AG136)</f>
        <v>1.515</v>
      </c>
      <c r="AL135" s="154"/>
      <c r="AM135" s="213">
        <f>IF(AK135=0,0,CL117)</f>
        <v>26.5</v>
      </c>
      <c r="AN135" s="155">
        <f>AK135*AM135</f>
        <v>40.1475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1.515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</v>
      </c>
      <c r="AJ137" s="162"/>
      <c r="AK137" s="154">
        <f>SUM(G138:AG138)</f>
        <v>0</v>
      </c>
      <c r="AL137" s="154"/>
      <c r="AM137" s="21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</v>
      </c>
      <c r="AJ141" s="162"/>
      <c r="AK141" s="154">
        <f>SUM(G142:AG142)</f>
        <v>0.03</v>
      </c>
      <c r="AL141" s="154"/>
      <c r="AM141" s="213">
        <f>IF(AK141=0,0,CM117)</f>
        <v>52.8</v>
      </c>
      <c r="AN141" s="155">
        <f>AK141*AM141</f>
        <v>1.5839999999999999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4.95</v>
      </c>
      <c r="AL147" s="154"/>
      <c r="AM147" s="21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0.03</v>
      </c>
      <c r="AL157" s="154"/>
      <c r="AM157" s="213">
        <f>IF(AK157=0,0,CV117)</f>
        <v>150</v>
      </c>
      <c r="AN157" s="155">
        <f>AK157*AM157</f>
        <v>4.5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</v>
      </c>
      <c r="AL163" s="154"/>
      <c r="AM163" s="21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0.0006666666666666666</v>
      </c>
      <c r="AJ167" s="162"/>
      <c r="AK167" s="154">
        <v>0.01</v>
      </c>
      <c r="AL167" s="154"/>
      <c r="AM167" s="213">
        <f>IF(AK167=0,0,DA117)</f>
        <v>610</v>
      </c>
      <c r="AN167" s="155">
        <f>AK167*AM167</f>
        <v>6.1000000000000005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6.666666666666667E-05</v>
      </c>
      <c r="AJ169" s="162"/>
      <c r="AK169" s="154">
        <v>0.001</v>
      </c>
      <c r="AL169" s="154"/>
      <c r="AM169" s="213">
        <f>IF(AK169=0,0,DB117)</f>
        <v>2300</v>
      </c>
      <c r="AN169" s="155">
        <f>AK169*AM169</f>
        <v>2.3000000000000003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/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0.003</v>
      </c>
      <c r="AJ175" s="162"/>
      <c r="AK175" s="154">
        <f>SUM(G176:AG176)</f>
        <v>0.045</v>
      </c>
      <c r="AL175" s="154"/>
      <c r="AM175" s="213">
        <f>IF(AK175=0,0,DI117)</f>
        <v>39</v>
      </c>
      <c r="AN175" s="155">
        <f>AK175*AM175</f>
        <v>1.755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0.045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40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0.04</v>
      </c>
      <c r="AJ177" s="162"/>
      <c r="AK177" s="154">
        <f>SUM(G178:AG178)</f>
        <v>0.6</v>
      </c>
      <c r="AL177" s="154"/>
      <c r="AM177" s="213">
        <v>98</v>
      </c>
      <c r="AN177" s="155">
        <f>AK177*AM177</f>
        <v>58.8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0.6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1117.8251100000002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2021-02-16T06:14:41Z</cp:lastPrinted>
  <dcterms:created xsi:type="dcterms:W3CDTF">1996-10-08T23:32:33Z</dcterms:created>
  <dcterms:modified xsi:type="dcterms:W3CDTF">2021-02-16T10:34:51Z</dcterms:modified>
  <cp:category/>
  <cp:version/>
  <cp:contentType/>
  <cp:contentStatus/>
</cp:coreProperties>
</file>